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'Лист1'!$A$1:$I$42</definedName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<sst xmlns="http://schemas.openxmlformats.org/spreadsheetml/2006/main" count="96" uniqueCount="79">
  <si>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</si>
  <si>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</si>
  <si>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</si>
  <si>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</si>
  <si>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</si>
  <si>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</si>
  <si>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</si>
  <si>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</si>
  <si>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</si>
  <si>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</si>
  <si>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</si>
  <si>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</si>
  <si>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</si>
  <si>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</si>
  <si>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</si>
  <si>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</si>
  <si>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</si>
  <si>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</si>
  <si>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</si>
  <si>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</si>
  <si>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</si>
  <si>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</si>
  <si>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</si>
  <si>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</si>
  <si>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</si>
  <si>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</si>
  <si>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</si>
  <si>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</si>
  <si>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</si>
  <si>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</si>
  <si>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</si>
  <si>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</si>
  <si>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</si>
  <si>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</si>
  <si>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</si>
  <si>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302,0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</si>
  <si>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</si>
  <si>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</si>
  <si>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</si>
  <si>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</si>
  <si>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</si>
  <si>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</si>
  <si>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НЕНАЛОГОВЫЕ ДОХОДЫ</t>
  </si>
  <si>
    <t>1 11 00000 00 0000 000</t>
  </si>
  <si>
    <t>Доходы от использования имущества, находящегося в государственной и  муниципальной собственности.</t>
  </si>
  <si>
    <t>111 05035 10 0000 120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</si>
  <si>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 автономных  учреждений)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</si>
  <si>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</si>
  <si>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</si>
  <si>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</si>
  <si>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</si>
  <si>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2 02 15001 10 0000 150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</si>
  <si>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</si>
  <si>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</si>
  <si>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</si>
  <si>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</si>
  <si>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2 02 30000 00 0000 150</t>
  </si>
  <si>
    <t>Субвенции бюджетам субъектов Российской Федерации и муниципальным образованиям</t>
  </si>
  <si>
    <t>2 02 30024 10 0000 150</t>
  </si>
  <si>
    <t>Субвенции бюджетам поселений на выполнение передаваемых полномочий субъектов Российской федерации</t>
  </si>
  <si>
    <t>2 02 35118 10 0000 150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</si>
  <si>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</si>
  <si>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</si>
  <si>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Главный специалист по финансово -экономическим вопросам</t>
  </si>
  <si>
    <t>Г.Тхайцухов</t>
  </si>
  <si>
    <t>А.Хаджимова</t>
  </si>
  <si>
    <t>Фомина Н.В.</t>
  </si>
  <si>
    <t>3,9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</si>
  <si>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</si>
  <si>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Субвенции местным бюджетам на прведение Всеросийской переписи населения.</t>
  </si>
  <si>
    <t xml:space="preserve">Приложение №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 29 " декабря 2020 г. № 184                       </t>
  </si>
  <si>
    <t>1 17 15030 10 0000 150</t>
  </si>
  <si>
    <t>Инициативные платежи, зачисляемые в бюджеты сельских поселений</t>
  </si>
  <si>
    <t>Инициативные платежи</t>
  </si>
  <si>
    <t xml:space="preserve">        1 17 00000 00 0000 000</t>
  </si>
  <si>
    <t>Прочие неналоговые доходы</t>
  </si>
  <si>
    <t>1 17 15000 00 0000 000</t>
  </si>
  <si>
    <t xml:space="preserve">Приложение № 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настоящему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МО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29 " июня 2021 г. №214                     </t>
  </si>
  <si>
    <t>Поступление  доходов в бюджет муниципального образования "Сергиевское сельское поселение" на 2021 год(Список изменяющих документов (в ред. Решения Совета народных депутатов МО «Сергиевское сельское поселение» от 31.03.2021 г. № 201;от29.06.2021г.№214)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</si>
</sst>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72" fontId="4" fillId="0" borderId="11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2" fontId="4" fillId="33" borderId="11" xfId="0" applyNumberFormat="1" applyFont="1" applyFill="1" applyBorder="1" applyAlignment="1">
      <alignment horizontal="center" wrapText="1"/>
    </xf>
    <xf numFmtId="173" fontId="4" fillId="33" borderId="11" xfId="0" applyNumberFormat="1" applyFont="1" applyFill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3" fillId="33" borderId="11" xfId="0" applyNumberFormat="1" applyFont="1" applyFill="1" applyBorder="1" applyAlignment="1">
      <alignment horizontal="center" wrapText="1"/>
    </xf>
    <xf numFmtId="173" fontId="3" fillId="33" borderId="1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72" fontId="8" fillId="0" borderId="11" xfId="0" applyNumberFormat="1" applyFont="1" applyBorder="1" applyAlignment="1">
      <alignment horizontal="center" wrapText="1"/>
    </xf>
    <xf numFmtId="173" fontId="8" fillId="0" borderId="11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wrapText="1"/>
    </xf>
    <xf numFmtId="172" fontId="6" fillId="0" borderId="11" xfId="0" applyNumberFormat="1" applyFont="1" applyBorder="1" applyAlignment="1">
      <alignment horizontal="center" wrapText="1"/>
    </xf>
    <xf numFmtId="173" fontId="6" fillId="0" borderId="11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6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wrapText="1"/>
    </xf>
    <xf numFmtId="172" fontId="9" fillId="0" borderId="13" xfId="0" applyNumberFormat="1" applyFont="1" applyBorder="1" applyAlignment="1">
      <alignment horizontal="center" wrapText="1"/>
    </xf>
    <xf numFmtId="172" fontId="10" fillId="0" borderId="13" xfId="0" applyNumberFormat="1" applyFont="1" applyBorder="1" applyAlignment="1">
      <alignment horizontal="center" wrapText="1"/>
    </xf>
    <xf numFmtId="172" fontId="5" fillId="33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172" fontId="7" fillId="33" borderId="13" xfId="0" applyNumberFormat="1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0" fontId="4" fillId="0" borderId="16" xfId="0" applyFont="1" applyBorder="1" applyAlignment="1">
      <alignment horizontal="justify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73" zoomScaleSheetLayoutView="73" zoomScalePageLayoutView="0" workbookViewId="0" topLeftCell="A1">
      <selection activeCell="A3" sqref="A3:G3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37.25390625" style="0" customWidth="1"/>
    <col min="10" max="10" width="16.875" style="0" customWidth="1"/>
    <col min="11" max="11" width="37.625" style="0" customWidth="1"/>
  </cols>
  <sheetData>
    <row r="1" spans="1:11" ht="96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3" t="s">
        <v>77</v>
      </c>
      <c r="J1" s="2"/>
      <c r="K1" s="2"/>
    </row>
    <row r="2" spans="1:11" ht="96" customHeight="1">
      <c r="A2" s="1"/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 t="s">
        <v>70</v>
      </c>
      <c r="J2" s="3"/>
      <c r="K2" s="3"/>
    </row>
    <row r="3" spans="1:11" ht="33" customHeight="1">
      <c r="A3" s="80" t="s">
        <v>78</v>
      </c>
      <c r="B3" s="80"/>
      <c r="C3" s="80"/>
      <c r="D3" s="80"/>
      <c r="E3" s="80"/>
      <c r="F3" s="80"/>
      <c r="G3" s="80"/>
      <c r="H3" s="4"/>
      <c r="I3" s="4"/>
      <c r="J3" s="4"/>
      <c r="K3" s="4"/>
    </row>
    <row r="4" spans="1:11" ht="18" customHeight="1">
      <c r="A4" s="5"/>
      <c r="B4" s="5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6"/>
      <c r="K4" s="6"/>
    </row>
    <row r="5" spans="1:11" ht="31.5">
      <c r="A5" s="7" t="s">
        <v>5</v>
      </c>
      <c r="B5" s="8" t="s">
        <v>6</v>
      </c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62" t="s">
        <v>7</v>
      </c>
      <c r="J5" s="9"/>
      <c r="K5" s="9"/>
    </row>
    <row r="6" spans="1:11" ht="18.75">
      <c r="A6" s="10" t="s">
        <v>8</v>
      </c>
      <c r="B6" s="11" t="s">
        <v>9</v>
      </c>
      <c r="C6" s="12" t="e">
        <f aca="true" t="shared" si="0" ref="C6:H6">C7+C23</f>
        <v>#REF!</v>
      </c>
      <c r="D6" s="12" t="e">
        <f t="shared" si="0"/>
        <v>#REF!</v>
      </c>
      <c r="E6" s="13" t="e">
        <f t="shared" si="0"/>
        <v>#REF!</v>
      </c>
      <c r="F6" s="13" t="e">
        <f t="shared" si="0"/>
        <v>#REF!</v>
      </c>
      <c r="G6" s="12" t="e">
        <f t="shared" si="0"/>
        <v>#REF!</v>
      </c>
      <c r="H6" s="13" t="e">
        <f t="shared" si="0"/>
        <v>#REF!</v>
      </c>
      <c r="I6" s="63">
        <f>I7+I23</f>
        <v>10377</v>
      </c>
      <c r="J6" s="14"/>
      <c r="K6" s="14"/>
    </row>
    <row r="7" spans="1:11" ht="18.75">
      <c r="A7" s="10"/>
      <c r="B7" s="11" t="s">
        <v>10</v>
      </c>
      <c r="C7" s="12" t="e">
        <f aca="true" t="shared" si="1" ref="C7:H7">C8+C15+C18+C21+C10</f>
        <v>#REF!</v>
      </c>
      <c r="D7" s="12" t="e">
        <f t="shared" si="1"/>
        <v>#REF!</v>
      </c>
      <c r="E7" s="13" t="e">
        <f t="shared" si="1"/>
        <v>#REF!</v>
      </c>
      <c r="F7" s="13" t="e">
        <f t="shared" si="1"/>
        <v>#REF!</v>
      </c>
      <c r="G7" s="12" t="e">
        <f t="shared" si="1"/>
        <v>#REF!</v>
      </c>
      <c r="H7" s="13" t="e">
        <f t="shared" si="1"/>
        <v>#REF!</v>
      </c>
      <c r="I7" s="63">
        <f>I8+I10+I15+I18+I21</f>
        <v>10255.5</v>
      </c>
      <c r="J7" s="14"/>
      <c r="K7" s="14"/>
    </row>
    <row r="8" spans="1:11" ht="18.75">
      <c r="A8" s="10" t="s">
        <v>11</v>
      </c>
      <c r="B8" s="15" t="s">
        <v>12</v>
      </c>
      <c r="C8" s="16">
        <f aca="true" t="shared" si="2" ref="C8:H8">C9</f>
        <v>38633</v>
      </c>
      <c r="D8" s="16">
        <f t="shared" si="2"/>
        <v>1967</v>
      </c>
      <c r="E8" s="17">
        <f t="shared" si="2"/>
        <v>40600</v>
      </c>
      <c r="F8" s="17">
        <f t="shared" si="2"/>
        <v>0</v>
      </c>
      <c r="G8" s="16">
        <f t="shared" si="2"/>
        <v>40600</v>
      </c>
      <c r="H8" s="17">
        <f t="shared" si="2"/>
        <v>0</v>
      </c>
      <c r="I8" s="64">
        <v>4676</v>
      </c>
      <c r="J8" s="18"/>
      <c r="K8" s="18"/>
    </row>
    <row r="9" spans="1:11" ht="18.75">
      <c r="A9" s="19" t="s">
        <v>13</v>
      </c>
      <c r="B9" s="20" t="s">
        <v>14</v>
      </c>
      <c r="C9" s="21">
        <v>38633</v>
      </c>
      <c r="D9" s="21">
        <v>1967</v>
      </c>
      <c r="E9" s="22">
        <f>D9+C9</f>
        <v>40600</v>
      </c>
      <c r="F9" s="22">
        <v>0</v>
      </c>
      <c r="G9" s="21">
        <f>F9+E9</f>
        <v>40600</v>
      </c>
      <c r="H9" s="22">
        <v>0</v>
      </c>
      <c r="I9" s="65">
        <v>4676</v>
      </c>
      <c r="J9" s="23"/>
      <c r="K9" s="23"/>
    </row>
    <row r="10" spans="1:11" ht="32.25">
      <c r="A10" s="10" t="s">
        <v>15</v>
      </c>
      <c r="B10" s="24" t="s">
        <v>16</v>
      </c>
      <c r="C10" s="25">
        <f aca="true" t="shared" si="3" ref="C10:H10">C11+C12+C13+C14</f>
        <v>113.161</v>
      </c>
      <c r="D10" s="25">
        <f t="shared" si="3"/>
        <v>0</v>
      </c>
      <c r="E10" s="26">
        <f t="shared" si="3"/>
        <v>113.161</v>
      </c>
      <c r="F10" s="26">
        <f t="shared" si="3"/>
        <v>0</v>
      </c>
      <c r="G10" s="25">
        <f t="shared" si="3"/>
        <v>113.161</v>
      </c>
      <c r="H10" s="26">
        <f t="shared" si="3"/>
        <v>0</v>
      </c>
      <c r="I10" s="66">
        <f>I11+I12+I13+I14</f>
        <v>1308</v>
      </c>
      <c r="J10" s="27"/>
      <c r="K10" s="27"/>
    </row>
    <row r="11" spans="1:11" ht="48">
      <c r="A11" s="19" t="s">
        <v>17</v>
      </c>
      <c r="B11" s="20" t="s">
        <v>18</v>
      </c>
      <c r="C11" s="28">
        <v>40.152</v>
      </c>
      <c r="D11" s="28">
        <v>0</v>
      </c>
      <c r="E11" s="29">
        <v>40.152</v>
      </c>
      <c r="F11" s="29">
        <v>0</v>
      </c>
      <c r="G11" s="21">
        <f>F11+E11</f>
        <v>40.152</v>
      </c>
      <c r="H11" s="29">
        <v>0</v>
      </c>
      <c r="I11" s="65">
        <v>614.2</v>
      </c>
      <c r="J11" s="23"/>
      <c r="K11" s="23"/>
    </row>
    <row r="12" spans="1:11" ht="63.75">
      <c r="A12" s="19" t="s">
        <v>19</v>
      </c>
      <c r="B12" s="20" t="s">
        <v>20</v>
      </c>
      <c r="C12" s="28">
        <v>0.609</v>
      </c>
      <c r="D12" s="28">
        <v>0</v>
      </c>
      <c r="E12" s="29">
        <v>0.609</v>
      </c>
      <c r="F12" s="29">
        <v>0</v>
      </c>
      <c r="G12" s="21">
        <f>F12+E12</f>
        <v>0.609</v>
      </c>
      <c r="H12" s="29">
        <v>0</v>
      </c>
      <c r="I12" s="67" t="s">
        <v>67</v>
      </c>
      <c r="J12" s="23"/>
      <c r="K12" s="23"/>
    </row>
    <row r="13" spans="1:11" ht="48">
      <c r="A13" s="19" t="s">
        <v>21</v>
      </c>
      <c r="B13" s="20" t="s">
        <v>22</v>
      </c>
      <c r="C13" s="28">
        <v>87.638</v>
      </c>
      <c r="D13" s="28">
        <v>0</v>
      </c>
      <c r="E13" s="29">
        <v>87.638</v>
      </c>
      <c r="F13" s="29">
        <v>0</v>
      </c>
      <c r="G13" s="21">
        <f>F13+E13</f>
        <v>87.638</v>
      </c>
      <c r="H13" s="29">
        <v>0</v>
      </c>
      <c r="I13" s="65">
        <v>792.5</v>
      </c>
      <c r="J13" s="23"/>
      <c r="K13" s="23"/>
    </row>
    <row r="14" spans="1:11" ht="48">
      <c r="A14" s="19" t="s">
        <v>23</v>
      </c>
      <c r="B14" s="20" t="s">
        <v>24</v>
      </c>
      <c r="C14" s="28">
        <v>-15.238</v>
      </c>
      <c r="D14" s="28">
        <v>0</v>
      </c>
      <c r="E14" s="29">
        <v>-15.238</v>
      </c>
      <c r="F14" s="29">
        <v>0</v>
      </c>
      <c r="G14" s="21">
        <f>F14+E14</f>
        <v>-15.238</v>
      </c>
      <c r="H14" s="29">
        <v>0</v>
      </c>
      <c r="I14" s="65">
        <v>-102.6</v>
      </c>
      <c r="J14" s="23"/>
      <c r="K14" s="23"/>
    </row>
    <row r="15" spans="1:11" ht="18.75">
      <c r="A15" s="10" t="s">
        <v>25</v>
      </c>
      <c r="B15" s="15" t="s">
        <v>26</v>
      </c>
      <c r="C15" s="12" t="e">
        <f>#REF!+#REF!+C16+C17</f>
        <v>#REF!</v>
      </c>
      <c r="D15" s="12" t="e">
        <f>#REF!+#REF!+D16+D17</f>
        <v>#REF!</v>
      </c>
      <c r="E15" s="13" t="e">
        <f>#REF!+#REF!+E16+E17</f>
        <v>#REF!</v>
      </c>
      <c r="F15" s="13" t="e">
        <f>#REF!+#REF!+F16+F17</f>
        <v>#REF!</v>
      </c>
      <c r="G15" s="12" t="e">
        <f>#REF!+#REF!+G16+G17</f>
        <v>#REF!</v>
      </c>
      <c r="H15" s="13" t="e">
        <f>#REF!+#REF!+H16+H17</f>
        <v>#REF!</v>
      </c>
      <c r="I15" s="68">
        <f>I16</f>
        <v>757.8</v>
      </c>
      <c r="J15" s="14"/>
      <c r="K15" s="14"/>
    </row>
    <row r="16" spans="1:11" ht="18.75">
      <c r="A16" s="19" t="s">
        <v>27</v>
      </c>
      <c r="B16" s="30" t="s">
        <v>28</v>
      </c>
      <c r="C16" s="31">
        <v>13571.8</v>
      </c>
      <c r="D16" s="31">
        <v>1396.7</v>
      </c>
      <c r="E16" s="32">
        <f>C16+D16</f>
        <v>14968.5</v>
      </c>
      <c r="F16" s="32">
        <v>0</v>
      </c>
      <c r="G16" s="21">
        <f>F16+E16</f>
        <v>14968.5</v>
      </c>
      <c r="H16" s="32">
        <v>0</v>
      </c>
      <c r="I16" s="65">
        <v>757.8</v>
      </c>
      <c r="J16" s="23"/>
      <c r="K16" s="23"/>
    </row>
    <row r="17" spans="1:11" ht="18.75" hidden="1">
      <c r="A17" s="19" t="s">
        <v>29</v>
      </c>
      <c r="B17" s="30" t="s">
        <v>30</v>
      </c>
      <c r="C17" s="31">
        <v>0</v>
      </c>
      <c r="D17" s="31">
        <v>0</v>
      </c>
      <c r="E17" s="32">
        <v>0</v>
      </c>
      <c r="F17" s="32">
        <v>0</v>
      </c>
      <c r="G17" s="31">
        <v>0</v>
      </c>
      <c r="H17" s="32">
        <v>0</v>
      </c>
      <c r="I17" s="69">
        <v>0</v>
      </c>
      <c r="J17" s="33"/>
      <c r="K17" s="33"/>
    </row>
    <row r="18" spans="1:11" ht="18.75">
      <c r="A18" s="10" t="s">
        <v>31</v>
      </c>
      <c r="B18" s="15" t="s">
        <v>32</v>
      </c>
      <c r="C18" s="12">
        <f aca="true" t="shared" si="4" ref="C18:H18">C19</f>
        <v>13331.6</v>
      </c>
      <c r="D18" s="12">
        <f t="shared" si="4"/>
        <v>132.4</v>
      </c>
      <c r="E18" s="13">
        <f t="shared" si="4"/>
        <v>13464</v>
      </c>
      <c r="F18" s="13">
        <f t="shared" si="4"/>
        <v>0</v>
      </c>
      <c r="G18" s="12">
        <f t="shared" si="4"/>
        <v>13464</v>
      </c>
      <c r="H18" s="13">
        <f t="shared" si="4"/>
        <v>0</v>
      </c>
      <c r="I18" s="68">
        <f>I19+I20</f>
        <v>3503.7</v>
      </c>
      <c r="J18" s="14"/>
      <c r="K18" s="14"/>
    </row>
    <row r="19" spans="1:11" ht="18.75">
      <c r="A19" s="19" t="s">
        <v>33</v>
      </c>
      <c r="B19" s="20" t="s">
        <v>34</v>
      </c>
      <c r="C19" s="21">
        <v>13331.6</v>
      </c>
      <c r="D19" s="21">
        <v>132.4</v>
      </c>
      <c r="E19" s="22">
        <f>C19+D19</f>
        <v>13464</v>
      </c>
      <c r="F19" s="22">
        <v>0</v>
      </c>
      <c r="G19" s="21">
        <f>F19+E19</f>
        <v>13464</v>
      </c>
      <c r="H19" s="22">
        <v>0</v>
      </c>
      <c r="I19" s="67" t="s">
        <v>35</v>
      </c>
      <c r="J19" s="23"/>
      <c r="K19" s="23"/>
    </row>
    <row r="20" spans="1:11" ht="18.75">
      <c r="A20" s="19" t="s">
        <v>36</v>
      </c>
      <c r="B20" s="34" t="s">
        <v>37</v>
      </c>
      <c r="C20" s="21"/>
      <c r="D20" s="21"/>
      <c r="E20" s="22"/>
      <c r="F20" s="22"/>
      <c r="G20" s="21"/>
      <c r="H20" s="22"/>
      <c r="I20" s="65">
        <v>3201.7</v>
      </c>
      <c r="J20" s="23"/>
      <c r="K20" s="23"/>
    </row>
    <row r="21" spans="1:11" ht="18.75">
      <c r="A21" s="10" t="s">
        <v>38</v>
      </c>
      <c r="B21" s="15" t="s">
        <v>39</v>
      </c>
      <c r="C21" s="12" t="e">
        <f>C22+#REF!</f>
        <v>#REF!</v>
      </c>
      <c r="D21" s="12" t="e">
        <f>D22+#REF!</f>
        <v>#REF!</v>
      </c>
      <c r="E21" s="13" t="e">
        <f>E22+#REF!</f>
        <v>#REF!</v>
      </c>
      <c r="F21" s="13" t="e">
        <f>F22+#REF!</f>
        <v>#REF!</v>
      </c>
      <c r="G21" s="12" t="e">
        <f>G22+#REF!</f>
        <v>#REF!</v>
      </c>
      <c r="H21" s="13" t="e">
        <f>H22+#REF!</f>
        <v>#REF!</v>
      </c>
      <c r="I21" s="68">
        <f>I22</f>
        <v>10</v>
      </c>
      <c r="J21" s="14"/>
      <c r="K21" s="14"/>
    </row>
    <row r="22" spans="1:11" ht="47.25">
      <c r="A22" s="19" t="s">
        <v>40</v>
      </c>
      <c r="B22" s="35" t="s">
        <v>41</v>
      </c>
      <c r="C22" s="31">
        <v>2400</v>
      </c>
      <c r="D22" s="31">
        <v>441.1</v>
      </c>
      <c r="E22" s="32">
        <f>C22+D22</f>
        <v>2841.1</v>
      </c>
      <c r="F22" s="32">
        <v>0</v>
      </c>
      <c r="G22" s="21">
        <f>F22+E22</f>
        <v>2841.1</v>
      </c>
      <c r="H22" s="32">
        <v>0</v>
      </c>
      <c r="I22" s="65">
        <v>10</v>
      </c>
      <c r="J22" s="23"/>
      <c r="K22" s="23"/>
    </row>
    <row r="23" spans="1:11" ht="18.75">
      <c r="A23" s="19"/>
      <c r="B23" s="36" t="s">
        <v>42</v>
      </c>
      <c r="C23" s="37" t="e">
        <f>#REF!+#REF!+#REF!+C24+#REF!</f>
        <v>#REF!</v>
      </c>
      <c r="D23" s="37" t="e">
        <f>#REF!+#REF!+#REF!+D24+#REF!</f>
        <v>#REF!</v>
      </c>
      <c r="E23" s="38" t="e">
        <f>#REF!+#REF!+#REF!+E24+#REF!</f>
        <v>#REF!</v>
      </c>
      <c r="F23" s="38" t="e">
        <f>#REF!+#REF!+#REF!+F24+#REF!</f>
        <v>#REF!</v>
      </c>
      <c r="G23" s="37" t="e">
        <f>#REF!+#REF!+#REF!+G24+#REF!</f>
        <v>#REF!</v>
      </c>
      <c r="H23" s="38" t="e">
        <f>#REF!+#REF!+#REF!+H24+#REF!</f>
        <v>#REF!</v>
      </c>
      <c r="I23" s="70">
        <f>I24+I27</f>
        <v>121.5</v>
      </c>
      <c r="J23" s="39"/>
      <c r="K23" s="39"/>
    </row>
    <row r="24" spans="1:11" ht="40.5">
      <c r="A24" s="10" t="s">
        <v>43</v>
      </c>
      <c r="B24" s="40" t="s">
        <v>44</v>
      </c>
      <c r="C24" s="12">
        <v>1596.2</v>
      </c>
      <c r="D24" s="12">
        <v>0</v>
      </c>
      <c r="E24" s="13">
        <v>1596.2</v>
      </c>
      <c r="F24" s="13">
        <v>0</v>
      </c>
      <c r="G24" s="12">
        <v>1596.2</v>
      </c>
      <c r="H24" s="13">
        <v>0</v>
      </c>
      <c r="I24" s="68">
        <v>33</v>
      </c>
      <c r="J24" s="14"/>
      <c r="K24" s="14"/>
    </row>
    <row r="25" spans="1:11" ht="48">
      <c r="A25" s="19" t="s">
        <v>45</v>
      </c>
      <c r="B25" s="30" t="s">
        <v>46</v>
      </c>
      <c r="C25" s="12"/>
      <c r="D25" s="12"/>
      <c r="E25" s="13"/>
      <c r="F25" s="13"/>
      <c r="G25" s="12"/>
      <c r="H25" s="13"/>
      <c r="I25" s="68">
        <v>33</v>
      </c>
      <c r="J25" s="14"/>
      <c r="K25" s="14"/>
    </row>
    <row r="26" spans="1:11" ht="18.75">
      <c r="A26" s="41" t="s">
        <v>74</v>
      </c>
      <c r="B26" s="42" t="s">
        <v>75</v>
      </c>
      <c r="C26" s="12"/>
      <c r="D26" s="12"/>
      <c r="E26" s="13"/>
      <c r="F26" s="13"/>
      <c r="G26" s="12"/>
      <c r="H26" s="13"/>
      <c r="I26" s="68">
        <v>88.5</v>
      </c>
      <c r="J26" s="14"/>
      <c r="K26" s="14"/>
    </row>
    <row r="27" spans="1:11" ht="18.75">
      <c r="A27" s="78" t="s">
        <v>76</v>
      </c>
      <c r="B27" s="77" t="s">
        <v>73</v>
      </c>
      <c r="C27" s="74"/>
      <c r="D27" s="12"/>
      <c r="E27" s="13"/>
      <c r="F27" s="13"/>
      <c r="G27" s="12"/>
      <c r="H27" s="13"/>
      <c r="I27" s="63">
        <v>88.5</v>
      </c>
      <c r="J27" s="14"/>
      <c r="K27" s="14"/>
    </row>
    <row r="28" spans="1:11" ht="18.75">
      <c r="A28" s="79" t="s">
        <v>71</v>
      </c>
      <c r="B28" s="77" t="s">
        <v>72</v>
      </c>
      <c r="C28" s="74"/>
      <c r="D28" s="12"/>
      <c r="E28" s="13"/>
      <c r="F28" s="13"/>
      <c r="G28" s="12"/>
      <c r="H28" s="13"/>
      <c r="I28" s="63">
        <v>88.5</v>
      </c>
      <c r="J28" s="14"/>
      <c r="K28" s="14"/>
    </row>
    <row r="29" spans="1:11" s="44" customFormat="1" ht="18.75">
      <c r="A29" s="75" t="s">
        <v>47</v>
      </c>
      <c r="B29" s="76" t="s">
        <v>48</v>
      </c>
      <c r="C29" s="25" t="e">
        <f>#REF!+C34+#REF!</f>
        <v>#REF!</v>
      </c>
      <c r="D29" s="25" t="e">
        <f>#REF!+D34+#REF!+#REF!</f>
        <v>#REF!</v>
      </c>
      <c r="E29" s="26" t="e">
        <f>#REF!+E34+#REF!+#REF!</f>
        <v>#REF!</v>
      </c>
      <c r="F29" s="26" t="e">
        <f>#REF!+F34+#REF!+#REF!</f>
        <v>#REF!</v>
      </c>
      <c r="G29" s="25" t="e">
        <f>#REF!+G34+#REF!+#REF!</f>
        <v>#REF!</v>
      </c>
      <c r="H29" s="26" t="e">
        <f>#REF!+H34+#REF!+#REF!</f>
        <v>#REF!</v>
      </c>
      <c r="I29" s="71">
        <f>I30</f>
        <v>766.8</v>
      </c>
      <c r="J29" s="27"/>
      <c r="K29" s="27"/>
    </row>
    <row r="30" spans="1:11" s="46" customFormat="1" ht="32.25">
      <c r="A30" s="43" t="s">
        <v>49</v>
      </c>
      <c r="B30" s="45" t="s">
        <v>50</v>
      </c>
      <c r="C30" s="25" t="e">
        <f>#REF!+C34+#REF!</f>
        <v>#REF!</v>
      </c>
      <c r="D30" s="25" t="e">
        <f>#REF!+D34+#REF!+#REF!</f>
        <v>#REF!</v>
      </c>
      <c r="E30" s="26" t="e">
        <f>#REF!+E34+#REF!+#REF!</f>
        <v>#REF!</v>
      </c>
      <c r="F30" s="26" t="e">
        <f>#REF!+F34+#REF!+#REF!</f>
        <v>#REF!</v>
      </c>
      <c r="G30" s="25" t="e">
        <f>#REF!+G34+#REF!+#REF!</f>
        <v>#REF!</v>
      </c>
      <c r="H30" s="26" t="e">
        <f>#REF!+H34+#REF!+#REF!</f>
        <v>#REF!</v>
      </c>
      <c r="I30" s="71">
        <f>I31+I34</f>
        <v>766.8</v>
      </c>
      <c r="J30" s="27"/>
      <c r="K30" s="27"/>
    </row>
    <row r="31" spans="1:11" s="46" customFormat="1" ht="30.75" customHeight="1">
      <c r="A31" s="47" t="s">
        <v>51</v>
      </c>
      <c r="B31" s="48" t="s">
        <v>52</v>
      </c>
      <c r="C31" s="28">
        <v>102671</v>
      </c>
      <c r="D31" s="28">
        <v>0</v>
      </c>
      <c r="E31" s="29">
        <v>102671</v>
      </c>
      <c r="F31" s="29">
        <v>0</v>
      </c>
      <c r="G31" s="21">
        <f>F31+E31</f>
        <v>102671</v>
      </c>
      <c r="H31" s="29">
        <v>0</v>
      </c>
      <c r="I31" s="72">
        <v>446.1</v>
      </c>
      <c r="J31" s="23"/>
      <c r="K31" s="23"/>
    </row>
    <row r="32" spans="1:11" s="46" customFormat="1" ht="31.5" customHeight="1" hidden="1">
      <c r="A32" s="47" t="s">
        <v>53</v>
      </c>
      <c r="B32" s="48" t="s">
        <v>54</v>
      </c>
      <c r="C32" s="28">
        <v>0</v>
      </c>
      <c r="D32" s="28">
        <v>0</v>
      </c>
      <c r="E32" s="29">
        <v>0</v>
      </c>
      <c r="F32" s="29">
        <v>0</v>
      </c>
      <c r="G32" s="28">
        <v>0</v>
      </c>
      <c r="H32" s="29">
        <v>0</v>
      </c>
      <c r="I32" s="73">
        <v>0</v>
      </c>
      <c r="J32" s="49"/>
      <c r="K32" s="49"/>
    </row>
    <row r="33" spans="1:11" s="46" customFormat="1" ht="31.5" customHeight="1" hidden="1">
      <c r="A33" s="47" t="s">
        <v>53</v>
      </c>
      <c r="B33" s="48" t="s">
        <v>55</v>
      </c>
      <c r="C33" s="28">
        <v>0</v>
      </c>
      <c r="D33" s="28">
        <v>0</v>
      </c>
      <c r="E33" s="29">
        <v>0</v>
      </c>
      <c r="F33" s="29">
        <v>0</v>
      </c>
      <c r="G33" s="28">
        <v>0</v>
      </c>
      <c r="H33" s="29">
        <v>0</v>
      </c>
      <c r="I33" s="73">
        <v>0</v>
      </c>
      <c r="J33" s="49"/>
      <c r="K33" s="49"/>
    </row>
    <row r="34" spans="1:11" s="46" customFormat="1" ht="32.25">
      <c r="A34" s="43" t="s">
        <v>56</v>
      </c>
      <c r="B34" s="50" t="s">
        <v>57</v>
      </c>
      <c r="C34" s="25">
        <f aca="true" t="shared" si="5" ref="C34:H34">SUM(C35:C38)</f>
        <v>191973.6</v>
      </c>
      <c r="D34" s="25">
        <f t="shared" si="5"/>
        <v>0</v>
      </c>
      <c r="E34" s="26">
        <f t="shared" si="5"/>
        <v>191973.6</v>
      </c>
      <c r="F34" s="26">
        <f t="shared" si="5"/>
        <v>3576</v>
      </c>
      <c r="G34" s="25">
        <f t="shared" si="5"/>
        <v>195549.6</v>
      </c>
      <c r="H34" s="26">
        <f t="shared" si="5"/>
        <v>0</v>
      </c>
      <c r="I34" s="71">
        <f>I35+I36+I37+I38</f>
        <v>320.7</v>
      </c>
      <c r="J34" s="27"/>
      <c r="K34" s="27"/>
    </row>
    <row r="35" spans="1:11" s="46" customFormat="1" ht="32.25">
      <c r="A35" s="47" t="s">
        <v>58</v>
      </c>
      <c r="B35" s="48" t="s">
        <v>59</v>
      </c>
      <c r="C35" s="28">
        <f>20+374+346+7272.6+232.8+321+104.7+5+39437+140963+2285.9</f>
        <v>191362</v>
      </c>
      <c r="D35" s="28">
        <v>0</v>
      </c>
      <c r="E35" s="29">
        <f>20+374+346+7272.6+232.8+321+104.7+5+39437+140963+2285.9</f>
        <v>191362</v>
      </c>
      <c r="F35" s="29">
        <v>3576</v>
      </c>
      <c r="G35" s="21">
        <f>F35+E35</f>
        <v>194938</v>
      </c>
      <c r="H35" s="29">
        <v>0</v>
      </c>
      <c r="I35" s="65">
        <v>33</v>
      </c>
      <c r="J35" s="23"/>
      <c r="K35" s="23"/>
    </row>
    <row r="36" spans="1:11" s="46" customFormat="1" ht="45.75" customHeight="1">
      <c r="A36" s="47"/>
      <c r="B36" s="48" t="s">
        <v>68</v>
      </c>
      <c r="C36" s="28"/>
      <c r="D36" s="28"/>
      <c r="E36" s="29"/>
      <c r="F36" s="29"/>
      <c r="G36" s="21"/>
      <c r="H36" s="29"/>
      <c r="I36" s="72">
        <v>0</v>
      </c>
      <c r="J36" s="23"/>
      <c r="K36" s="23"/>
    </row>
    <row r="37" spans="1:11" s="46" customFormat="1" ht="23.25" customHeight="1">
      <c r="A37" s="47"/>
      <c r="B37" s="48" t="s">
        <v>69</v>
      </c>
      <c r="C37" s="28"/>
      <c r="D37" s="28"/>
      <c r="E37" s="29"/>
      <c r="F37" s="29"/>
      <c r="G37" s="21"/>
      <c r="H37" s="29"/>
      <c r="I37" s="72">
        <v>46.1</v>
      </c>
      <c r="J37" s="23"/>
      <c r="K37" s="23"/>
    </row>
    <row r="38" spans="1:11" s="46" customFormat="1" ht="32.25">
      <c r="A38" s="47" t="s">
        <v>60</v>
      </c>
      <c r="B38" s="48" t="s">
        <v>61</v>
      </c>
      <c r="C38" s="28">
        <v>611.6</v>
      </c>
      <c r="D38" s="28">
        <v>0</v>
      </c>
      <c r="E38" s="29">
        <v>611.6</v>
      </c>
      <c r="F38" s="29">
        <v>0</v>
      </c>
      <c r="G38" s="21">
        <f>F38+E38</f>
        <v>611.6</v>
      </c>
      <c r="H38" s="29">
        <v>0</v>
      </c>
      <c r="I38" s="65">
        <v>241.6</v>
      </c>
      <c r="J38" s="23"/>
      <c r="K38" s="23"/>
    </row>
    <row r="39" spans="1:11" ht="18.75">
      <c r="A39" s="11"/>
      <c r="B39" s="11" t="s">
        <v>62</v>
      </c>
      <c r="C39" s="12" t="e">
        <f aca="true" t="shared" si="6" ref="C39:I39">C6+C29</f>
        <v>#REF!</v>
      </c>
      <c r="D39" s="12" t="e">
        <f t="shared" si="6"/>
        <v>#REF!</v>
      </c>
      <c r="E39" s="13" t="e">
        <f t="shared" si="6"/>
        <v>#REF!</v>
      </c>
      <c r="F39" s="13" t="e">
        <f t="shared" si="6"/>
        <v>#REF!</v>
      </c>
      <c r="G39" s="12" t="e">
        <f t="shared" si="6"/>
        <v>#REF!</v>
      </c>
      <c r="H39" s="13" t="e">
        <f t="shared" si="6"/>
        <v>#REF!</v>
      </c>
      <c r="I39" s="63">
        <f t="shared" si="6"/>
        <v>11143.8</v>
      </c>
      <c r="J39" s="14"/>
      <c r="K39" s="14"/>
    </row>
    <row r="40" spans="1:11" ht="18.75">
      <c r="A40" s="51"/>
      <c r="B40" s="51"/>
      <c r="C40" s="52"/>
      <c r="D40" s="52"/>
      <c r="E40" s="52"/>
      <c r="F40" s="52"/>
      <c r="G40" s="52"/>
      <c r="H40" s="52"/>
      <c r="I40" s="53"/>
      <c r="J40" s="52"/>
      <c r="K40" s="52"/>
    </row>
    <row r="41" spans="1:11" ht="18.75">
      <c r="A41" s="54"/>
      <c r="B41" s="55"/>
      <c r="C41" s="55"/>
      <c r="D41" s="55"/>
      <c r="E41" s="55"/>
      <c r="F41" s="55"/>
      <c r="G41" s="55"/>
      <c r="H41" s="55"/>
      <c r="I41" s="56"/>
      <c r="J41" s="55"/>
      <c r="K41" s="55"/>
    </row>
    <row r="42" spans="1:11" ht="75" customHeight="1">
      <c r="A42" s="57" t="s">
        <v>63</v>
      </c>
      <c r="B42" s="57"/>
      <c r="C42" s="58" t="s">
        <v>64</v>
      </c>
      <c r="D42" s="58" t="s">
        <v>64</v>
      </c>
      <c r="E42" s="59" t="s">
        <v>65</v>
      </c>
      <c r="F42" s="59" t="s">
        <v>65</v>
      </c>
      <c r="G42" s="59"/>
      <c r="H42" s="59"/>
      <c r="I42" s="59" t="s">
        <v>66</v>
      </c>
      <c r="J42" s="59"/>
      <c r="K42" s="59"/>
    </row>
    <row r="43" ht="18.75">
      <c r="A43" s="60"/>
    </row>
    <row r="44" ht="18.75">
      <c r="A44" s="60"/>
    </row>
    <row r="45" ht="18.75">
      <c r="A45" s="60"/>
    </row>
    <row r="46" spans="1:2" ht="15">
      <c r="A46" s="61"/>
      <c r="B46" s="61"/>
    </row>
    <row r="47" spans="1:2" ht="15">
      <c r="A47" s="61"/>
      <c r="B47" s="61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landscape" paperSize="9" scale="8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2021-06-28T10:35:11Z</cp:lastPrinted>
  <dcterms:created xsi:type="dcterms:W3CDTF">2020-12-21T12:41:10Z</dcterms:created>
  <dcterms:modified xsi:type="dcterms:W3CDTF">2022-01-11T11:48:36Z</dcterms:modified>
  <cp:category/>
  <cp:version/>
  <cp:contentType/>
  <cp:contentStatus/>
</cp:coreProperties>
</file>